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36" yWindow="36" windowWidth="13380" windowHeight="12252" activeTab="0"/>
  </bookViews>
  <sheets>
    <sheet name="Tabelle1" sheetId="1" r:id="rId1"/>
    <sheet name="Tabelle2" sheetId="2" r:id="rId2"/>
    <sheet name="Tabelle3" sheetId="3" r:id="rId3"/>
  </sheets>
  <definedNames/>
  <calcPr calcId="191029"/>
</workbook>
</file>

<file path=xl/sharedStrings.xml><?xml version="1.0" encoding="utf-8"?>
<sst xmlns="http://schemas.openxmlformats.org/spreadsheetml/2006/main" count="50" uniqueCount="34">
  <si>
    <t>Zuzüge</t>
  </si>
  <si>
    <t>Wegzüge</t>
  </si>
  <si>
    <t>Saldo</t>
  </si>
  <si>
    <t>davon Zugänge</t>
  </si>
  <si>
    <t>V</t>
  </si>
  <si>
    <t>Leistungen</t>
  </si>
  <si>
    <t>erhielten</t>
  </si>
  <si>
    <t>Asylbew.</t>
  </si>
  <si>
    <t>Ausländer</t>
  </si>
  <si>
    <t>mit Hartz IV</t>
  </si>
  <si>
    <r>
      <t xml:space="preserve">Registrierte ……..…….in Deutschland gemäß Destatis </t>
    </r>
    <r>
      <rPr>
        <sz val="11"/>
        <rFont val="Arial"/>
        <family val="2"/>
      </rPr>
      <t>(ohne die Illegalen)</t>
    </r>
  </si>
  <si>
    <t xml:space="preserve">nach er- </t>
  </si>
  <si>
    <t>worbenem</t>
  </si>
  <si>
    <t>Bleiberecht</t>
  </si>
  <si>
    <t>wird Hartz 4</t>
  </si>
  <si>
    <t>gezahlt</t>
  </si>
  <si>
    <t>Hintergr.</t>
  </si>
  <si>
    <t>m.Migrat.-</t>
  </si>
  <si>
    <t>Asylbew.-</t>
  </si>
  <si>
    <t>Bevölk.</t>
  </si>
  <si>
    <t>&lt; Saldo</t>
  </si>
  <si>
    <t>pro Jahr</t>
  </si>
  <si>
    <t>pro Monat</t>
  </si>
  <si>
    <t>pro Woche</t>
  </si>
  <si>
    <t>pro Tag</t>
  </si>
  <si>
    <t>pro Stunde</t>
  </si>
  <si>
    <t xml:space="preserve">davon </t>
  </si>
  <si>
    <t>Ende</t>
  </si>
  <si>
    <t>Bevölkerungszunahme =</t>
  </si>
  <si>
    <t>&lt; 8 Jahren</t>
  </si>
  <si>
    <t>16 J.=</t>
  </si>
  <si>
    <t>6 J.=</t>
  </si>
  <si>
    <t>10 Jahren</t>
  </si>
  <si>
    <t>10 Jahre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</si>
</sst>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9" tint="-0.4999699890613556"/>
      <name val="Arial"/>
      <family val="2"/>
    </font>
    <font>
      <sz val="12"/>
      <color indexed="10"/>
      <name val="Arial"/>
      <family val="2"/>
    </font>
    <font>
      <b/>
      <sz val="11"/>
      <color rgb="FF00B05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4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0" fontId="5" fillId="0" borderId="0" xfId="0" applyNumberFormat="1" applyFont="1"/>
    <xf numFmtId="3" fontId="8" fillId="0" borderId="0" xfId="0" applyNumberFormat="1" applyFont="1"/>
    <xf numFmtId="3" fontId="9" fillId="0" borderId="1" xfId="0" applyNumberFormat="1" applyFont="1" applyBorder="1"/>
    <xf numFmtId="0" fontId="10" fillId="0" borderId="0" xfId="0" applyFont="1"/>
    <xf numFmtId="3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11" fillId="0" borderId="3" xfId="0" applyNumberFormat="1" applyFont="1" applyBorder="1"/>
    <xf numFmtId="3" fontId="12" fillId="0" borderId="0" xfId="0" applyNumberFormat="1" applyFont="1"/>
    <xf numFmtId="3" fontId="11" fillId="0" borderId="0" xfId="0" applyNumberFormat="1" applyFont="1"/>
    <xf numFmtId="3" fontId="14" fillId="0" borderId="1" xfId="0" applyNumberFormat="1" applyFont="1" applyBorder="1"/>
    <xf numFmtId="3" fontId="13" fillId="0" borderId="0" xfId="0" applyNumberFormat="1" applyFont="1"/>
    <xf numFmtId="1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3" fillId="0" borderId="4" xfId="0" applyNumberFormat="1" applyFont="1" applyBorder="1"/>
    <xf numFmtId="3" fontId="16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3" fontId="4" fillId="0" borderId="4" xfId="0" applyNumberFormat="1" applyFont="1" applyBorder="1"/>
    <xf numFmtId="3" fontId="19" fillId="0" borderId="0" xfId="0" applyNumberFormat="1" applyFont="1"/>
    <xf numFmtId="3" fontId="20" fillId="0" borderId="0" xfId="0" applyNumberFormat="1" applyFont="1"/>
    <xf numFmtId="3" fontId="4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view="pageLayout" workbookViewId="0" topLeftCell="A16">
      <selection activeCell="E40" sqref="E40"/>
    </sheetView>
  </sheetViews>
  <sheetFormatPr defaultColWidth="11.421875" defaultRowHeight="12.75"/>
  <cols>
    <col min="1" max="1" width="7.140625" style="3" customWidth="1"/>
    <col min="2" max="2" width="11.28125" style="4" bestFit="1" customWidth="1"/>
    <col min="3" max="3" width="11.421875" style="4" customWidth="1"/>
    <col min="4" max="4" width="10.28125" style="2" customWidth="1"/>
    <col min="5" max="5" width="11.28125" style="2" bestFit="1" customWidth="1"/>
    <col min="6" max="6" width="11.00390625" style="2" customWidth="1"/>
    <col min="7" max="7" width="11.421875" style="7" customWidth="1"/>
    <col min="8" max="8" width="10.28125" style="10" customWidth="1"/>
    <col min="9" max="9" width="11.7109375" style="5" customWidth="1"/>
    <col min="10" max="10" width="10.57421875" style="11" customWidth="1"/>
    <col min="11" max="16384" width="11.421875" style="3" customWidth="1"/>
  </cols>
  <sheetData>
    <row r="1" spans="1:10" s="1" customFormat="1" ht="12.75">
      <c r="A1" s="1" t="s">
        <v>10</v>
      </c>
      <c r="B1" s="2"/>
      <c r="C1" s="2"/>
      <c r="D1" s="2"/>
      <c r="E1" s="2"/>
      <c r="F1" s="2"/>
      <c r="G1" s="7"/>
      <c r="H1" s="7"/>
      <c r="I1" s="6"/>
      <c r="J1" s="21"/>
    </row>
    <row r="2" spans="2:10" s="1" customFormat="1" ht="12.75">
      <c r="B2" s="2"/>
      <c r="C2" s="2"/>
      <c r="D2" s="2"/>
      <c r="E2" s="2"/>
      <c r="F2" s="2"/>
      <c r="G2" s="7"/>
      <c r="H2" s="8" t="s">
        <v>3</v>
      </c>
      <c r="I2" s="16" t="s">
        <v>6</v>
      </c>
      <c r="J2" s="22" t="s">
        <v>8</v>
      </c>
    </row>
    <row r="3" spans="2:10" s="1" customFormat="1" ht="12.75">
      <c r="B3" s="13" t="s">
        <v>0</v>
      </c>
      <c r="C3" s="13" t="s">
        <v>1</v>
      </c>
      <c r="D3" s="13" t="s">
        <v>2</v>
      </c>
      <c r="E3" s="13" t="s">
        <v>19</v>
      </c>
      <c r="F3" s="13" t="s">
        <v>26</v>
      </c>
      <c r="G3" s="14" t="s">
        <v>17</v>
      </c>
      <c r="H3" s="9" t="s">
        <v>7</v>
      </c>
      <c r="I3" s="17" t="s">
        <v>18</v>
      </c>
      <c r="J3" s="22" t="s">
        <v>9</v>
      </c>
    </row>
    <row r="4" spans="2:10" ht="12.75">
      <c r="B4" s="24">
        <f>SUM(B6:B35)</f>
        <v>28280720</v>
      </c>
      <c r="C4" s="24">
        <f>SUM(C6:C35)</f>
        <v>20324255</v>
      </c>
      <c r="D4" s="24">
        <f>SUM(D6:D35)</f>
        <v>7956465</v>
      </c>
      <c r="E4" s="24">
        <f>E37</f>
        <v>83166711</v>
      </c>
      <c r="F4" s="27" t="s">
        <v>8</v>
      </c>
      <c r="G4" s="14" t="s">
        <v>16</v>
      </c>
      <c r="H4" s="7">
        <f>SUM(H6:H35)</f>
        <v>4875266</v>
      </c>
      <c r="I4" s="16" t="s">
        <v>5</v>
      </c>
      <c r="J4" s="22" t="s">
        <v>5</v>
      </c>
    </row>
    <row r="5" spans="1:10" ht="12.75">
      <c r="A5" s="35" t="s">
        <v>27</v>
      </c>
      <c r="B5" s="12" t="s">
        <v>4</v>
      </c>
      <c r="C5" s="12" t="s">
        <v>4</v>
      </c>
      <c r="D5" s="13" t="s">
        <v>4</v>
      </c>
      <c r="E5" s="13" t="s">
        <v>4</v>
      </c>
      <c r="F5" s="13" t="s">
        <v>4</v>
      </c>
      <c r="G5" s="14" t="s">
        <v>4</v>
      </c>
      <c r="H5" s="14" t="s">
        <v>4</v>
      </c>
      <c r="I5" s="11" t="s">
        <v>4</v>
      </c>
      <c r="J5" s="11" t="s">
        <v>4</v>
      </c>
    </row>
    <row r="6" spans="1:8" ht="12.75">
      <c r="A6" s="3">
        <v>1988</v>
      </c>
      <c r="H6" s="10">
        <v>103076</v>
      </c>
    </row>
    <row r="7" spans="1:8" ht="12.75">
      <c r="A7" s="3">
        <v>1989</v>
      </c>
      <c r="H7" s="10">
        <v>121315</v>
      </c>
    </row>
    <row r="8" spans="1:8" ht="12.75">
      <c r="A8" s="3">
        <v>1990</v>
      </c>
      <c r="H8" s="10">
        <v>193063</v>
      </c>
    </row>
    <row r="9" spans="1:8" ht="12.75">
      <c r="A9" s="3">
        <v>1991</v>
      </c>
      <c r="B9" s="4">
        <v>1198978</v>
      </c>
      <c r="C9" s="4">
        <v>596455</v>
      </c>
      <c r="D9" s="2">
        <f>B9-C9</f>
        <v>602523</v>
      </c>
      <c r="H9" s="10">
        <v>256112</v>
      </c>
    </row>
    <row r="10" spans="1:8" ht="12.75">
      <c r="A10" s="3">
        <v>1992</v>
      </c>
      <c r="B10" s="4">
        <v>1502198</v>
      </c>
      <c r="C10" s="4">
        <v>720127</v>
      </c>
      <c r="D10" s="2">
        <f aca="true" t="shared" si="0" ref="D10:D34">B10-C10</f>
        <v>782071</v>
      </c>
      <c r="H10" s="10">
        <v>438191</v>
      </c>
    </row>
    <row r="11" spans="1:8" ht="12.75">
      <c r="A11" s="3">
        <v>1993</v>
      </c>
      <c r="B11" s="4">
        <v>1277408</v>
      </c>
      <c r="C11" s="4">
        <v>815312</v>
      </c>
      <c r="D11" s="2">
        <f t="shared" si="0"/>
        <v>462096</v>
      </c>
      <c r="H11" s="10">
        <v>322599</v>
      </c>
    </row>
    <row r="12" spans="1:9" ht="12.75">
      <c r="A12" s="3">
        <v>1994</v>
      </c>
      <c r="B12" s="4">
        <v>1082553</v>
      </c>
      <c r="C12" s="4">
        <v>767555</v>
      </c>
      <c r="D12" s="2">
        <f t="shared" si="0"/>
        <v>314998</v>
      </c>
      <c r="H12" s="10">
        <v>127210</v>
      </c>
      <c r="I12" s="5">
        <v>446500</v>
      </c>
    </row>
    <row r="13" spans="1:9" ht="12.75">
      <c r="A13" s="3">
        <v>1995</v>
      </c>
      <c r="B13" s="4">
        <v>1096048</v>
      </c>
      <c r="C13" s="4">
        <v>698113</v>
      </c>
      <c r="D13" s="2">
        <f t="shared" si="0"/>
        <v>397935</v>
      </c>
      <c r="H13" s="10">
        <v>166951</v>
      </c>
      <c r="I13" s="5">
        <v>488974</v>
      </c>
    </row>
    <row r="14" spans="1:9" ht="12.75">
      <c r="A14" s="3">
        <v>1996</v>
      </c>
      <c r="B14" s="4">
        <v>959691</v>
      </c>
      <c r="C14" s="4">
        <v>677494</v>
      </c>
      <c r="D14" s="2">
        <f t="shared" si="0"/>
        <v>282197</v>
      </c>
      <c r="H14" s="10">
        <v>149193</v>
      </c>
      <c r="I14" s="5">
        <v>489742</v>
      </c>
    </row>
    <row r="15" spans="1:9" ht="12.75">
      <c r="A15" s="3">
        <v>1997</v>
      </c>
      <c r="B15" s="4">
        <v>840633</v>
      </c>
      <c r="C15" s="4">
        <v>746969</v>
      </c>
      <c r="D15" s="2">
        <f t="shared" si="0"/>
        <v>93664</v>
      </c>
      <c r="H15" s="10">
        <v>151700</v>
      </c>
      <c r="I15" s="5">
        <v>486843</v>
      </c>
    </row>
    <row r="16" spans="1:9" ht="12.75">
      <c r="A16" s="3">
        <v>1998</v>
      </c>
      <c r="B16" s="4">
        <v>802456</v>
      </c>
      <c r="C16" s="4">
        <v>755358</v>
      </c>
      <c r="D16" s="2">
        <f t="shared" si="0"/>
        <v>47098</v>
      </c>
      <c r="H16" s="10">
        <v>143429</v>
      </c>
      <c r="I16" s="5">
        <v>438873</v>
      </c>
    </row>
    <row r="17" spans="1:9" ht="12.75">
      <c r="A17" s="3">
        <v>1999</v>
      </c>
      <c r="B17" s="4">
        <v>874023</v>
      </c>
      <c r="C17" s="4">
        <v>672048</v>
      </c>
      <c r="D17" s="2">
        <f t="shared" si="0"/>
        <v>201975</v>
      </c>
      <c r="H17" s="10">
        <v>138319</v>
      </c>
      <c r="I17" s="5">
        <v>435930</v>
      </c>
    </row>
    <row r="18" spans="1:9" ht="12.75">
      <c r="A18" s="3">
        <v>2000</v>
      </c>
      <c r="B18" s="4">
        <v>841158</v>
      </c>
      <c r="C18" s="4">
        <v>674048</v>
      </c>
      <c r="D18" s="2">
        <f t="shared" si="0"/>
        <v>167110</v>
      </c>
      <c r="H18" s="10">
        <v>117648</v>
      </c>
      <c r="I18" s="5">
        <v>351642</v>
      </c>
    </row>
    <row r="19" spans="1:9" ht="12.75">
      <c r="A19" s="3">
        <v>2001</v>
      </c>
      <c r="B19" s="4">
        <v>879217</v>
      </c>
      <c r="C19" s="4">
        <v>606494</v>
      </c>
      <c r="D19" s="2">
        <f t="shared" si="0"/>
        <v>272723</v>
      </c>
      <c r="H19" s="10">
        <v>118306</v>
      </c>
      <c r="I19" s="5">
        <v>314116</v>
      </c>
    </row>
    <row r="20" spans="1:9" ht="12.75">
      <c r="A20" s="3">
        <v>2002</v>
      </c>
      <c r="B20" s="4">
        <v>842543</v>
      </c>
      <c r="C20" s="4">
        <v>623255</v>
      </c>
      <c r="D20" s="2">
        <f t="shared" si="0"/>
        <v>219288</v>
      </c>
      <c r="H20" s="10">
        <v>91471</v>
      </c>
      <c r="I20" s="5">
        <v>278592</v>
      </c>
    </row>
    <row r="21" spans="1:9" ht="12.75">
      <c r="A21" s="3">
        <v>2003</v>
      </c>
      <c r="B21" s="4">
        <v>768975</v>
      </c>
      <c r="C21" s="4">
        <v>626330</v>
      </c>
      <c r="D21" s="2">
        <f t="shared" si="0"/>
        <v>142645</v>
      </c>
      <c r="H21" s="10">
        <v>67848</v>
      </c>
      <c r="I21" s="5">
        <v>264240</v>
      </c>
    </row>
    <row r="22" spans="1:9" ht="12.75">
      <c r="A22" s="3">
        <v>2004</v>
      </c>
      <c r="B22" s="4">
        <v>780175</v>
      </c>
      <c r="C22" s="4">
        <v>697632</v>
      </c>
      <c r="D22" s="2">
        <f t="shared" si="0"/>
        <v>82543</v>
      </c>
      <c r="H22" s="10">
        <v>50152</v>
      </c>
      <c r="I22" s="5">
        <v>230148</v>
      </c>
    </row>
    <row r="23" spans="1:9" ht="12.75">
      <c r="A23" s="3">
        <v>2005</v>
      </c>
      <c r="B23" s="4">
        <v>707352</v>
      </c>
      <c r="C23" s="4">
        <v>628399</v>
      </c>
      <c r="D23" s="2">
        <f t="shared" si="0"/>
        <v>78953</v>
      </c>
      <c r="H23" s="10">
        <v>42908</v>
      </c>
      <c r="I23" s="5">
        <v>211122</v>
      </c>
    </row>
    <row r="24" spans="1:9" ht="12.75">
      <c r="A24" s="3">
        <v>2006</v>
      </c>
      <c r="B24" s="4">
        <v>661855</v>
      </c>
      <c r="C24" s="4">
        <v>639064</v>
      </c>
      <c r="D24" s="2">
        <f t="shared" si="0"/>
        <v>22791</v>
      </c>
      <c r="E24" s="4">
        <v>82315000</v>
      </c>
      <c r="F24" s="4"/>
      <c r="G24" s="10"/>
      <c r="H24" s="10">
        <v>30100</v>
      </c>
      <c r="I24" s="5">
        <v>193562</v>
      </c>
    </row>
    <row r="25" spans="1:9" ht="12.75">
      <c r="A25" s="3">
        <v>2007</v>
      </c>
      <c r="B25" s="4">
        <v>680766</v>
      </c>
      <c r="C25" s="4">
        <v>636854</v>
      </c>
      <c r="D25" s="2">
        <f t="shared" si="0"/>
        <v>43912</v>
      </c>
      <c r="E25" s="4">
        <v>82218000</v>
      </c>
      <c r="F25" s="4"/>
      <c r="G25" s="10"/>
      <c r="H25" s="10">
        <v>30303</v>
      </c>
      <c r="I25" s="5">
        <v>153300</v>
      </c>
    </row>
    <row r="26" spans="1:9" ht="12.75">
      <c r="A26" s="3">
        <v>2008</v>
      </c>
      <c r="B26" s="4">
        <v>682146</v>
      </c>
      <c r="C26" s="4">
        <v>737889</v>
      </c>
      <c r="D26" s="2">
        <f t="shared" si="0"/>
        <v>-55743</v>
      </c>
      <c r="E26" s="4">
        <v>82002000</v>
      </c>
      <c r="F26" s="4"/>
      <c r="G26" s="10"/>
      <c r="H26" s="10">
        <v>28018</v>
      </c>
      <c r="I26" s="5">
        <v>127865</v>
      </c>
    </row>
    <row r="27" spans="1:9" ht="12.75">
      <c r="A27" s="3">
        <v>2009</v>
      </c>
      <c r="B27" s="4">
        <v>721014</v>
      </c>
      <c r="C27" s="4">
        <v>733796</v>
      </c>
      <c r="D27" s="2">
        <f t="shared" si="0"/>
        <v>-12782</v>
      </c>
      <c r="E27" s="4">
        <v>81802000</v>
      </c>
      <c r="F27" s="4"/>
      <c r="G27" s="10"/>
      <c r="H27" s="10">
        <v>33033</v>
      </c>
      <c r="I27" s="5">
        <v>121235</v>
      </c>
    </row>
    <row r="28" spans="1:9" ht="12.75">
      <c r="A28" s="3">
        <v>2010</v>
      </c>
      <c r="B28" s="4">
        <v>798282</v>
      </c>
      <c r="C28" s="4">
        <v>670605</v>
      </c>
      <c r="D28" s="2">
        <f t="shared" si="0"/>
        <v>127677</v>
      </c>
      <c r="E28" s="4">
        <v>81752000</v>
      </c>
      <c r="F28" s="4"/>
      <c r="G28" s="10"/>
      <c r="H28" s="10">
        <v>48589</v>
      </c>
      <c r="I28" s="5">
        <v>130297</v>
      </c>
    </row>
    <row r="29" spans="1:9" ht="12.75">
      <c r="A29" s="3">
        <v>2011</v>
      </c>
      <c r="B29" s="4">
        <v>958299</v>
      </c>
      <c r="C29" s="4">
        <v>678969</v>
      </c>
      <c r="D29" s="2">
        <f t="shared" si="0"/>
        <v>279330</v>
      </c>
      <c r="E29" s="4">
        <v>80328000</v>
      </c>
      <c r="F29" s="4"/>
      <c r="G29" s="10"/>
      <c r="H29" s="10">
        <v>53347</v>
      </c>
      <c r="I29" s="5">
        <v>143687</v>
      </c>
    </row>
    <row r="30" spans="1:10" ht="12.75">
      <c r="A30" s="3">
        <v>2012</v>
      </c>
      <c r="B30" s="39">
        <v>1080936</v>
      </c>
      <c r="C30" s="41">
        <v>711991</v>
      </c>
      <c r="D30" s="6">
        <f t="shared" si="0"/>
        <v>368945</v>
      </c>
      <c r="E30" s="6">
        <v>80524000</v>
      </c>
      <c r="F30" s="6"/>
      <c r="G30" s="7">
        <v>15276000</v>
      </c>
      <c r="H30" s="10">
        <v>77651</v>
      </c>
      <c r="I30" s="5">
        <v>165244</v>
      </c>
      <c r="J30" s="22" t="s">
        <v>11</v>
      </c>
    </row>
    <row r="31" spans="1:10" ht="12.75">
      <c r="A31" s="1">
        <v>2013</v>
      </c>
      <c r="B31" s="40">
        <v>1226493</v>
      </c>
      <c r="C31" s="30">
        <v>797886</v>
      </c>
      <c r="D31" s="6">
        <f t="shared" si="0"/>
        <v>428607</v>
      </c>
      <c r="E31" s="6">
        <v>80767000</v>
      </c>
      <c r="F31" s="6"/>
      <c r="G31" s="7">
        <v>15847000</v>
      </c>
      <c r="H31" s="7">
        <v>127023</v>
      </c>
      <c r="I31" s="5">
        <v>224993</v>
      </c>
      <c r="J31" s="22" t="s">
        <v>12</v>
      </c>
    </row>
    <row r="32" spans="1:10" ht="12.75">
      <c r="A32" s="3">
        <v>2014</v>
      </c>
      <c r="B32" s="40">
        <v>1464724</v>
      </c>
      <c r="C32" s="30">
        <v>914241</v>
      </c>
      <c r="D32" s="6">
        <f t="shared" si="0"/>
        <v>550483</v>
      </c>
      <c r="E32" s="6">
        <v>81198000</v>
      </c>
      <c r="F32" s="6"/>
      <c r="G32" s="7">
        <v>16330000</v>
      </c>
      <c r="H32" s="7">
        <v>202834</v>
      </c>
      <c r="I32" s="5">
        <v>362850</v>
      </c>
      <c r="J32" s="22" t="s">
        <v>13</v>
      </c>
    </row>
    <row r="33" spans="1:10" ht="12.75">
      <c r="A33" s="3">
        <v>2015</v>
      </c>
      <c r="B33" s="40">
        <v>2136954</v>
      </c>
      <c r="C33" s="30">
        <v>997552</v>
      </c>
      <c r="D33" s="6">
        <f t="shared" si="0"/>
        <v>1139402</v>
      </c>
      <c r="E33" s="6">
        <v>82176000</v>
      </c>
      <c r="F33" s="6"/>
      <c r="G33" s="7">
        <v>17053000</v>
      </c>
      <c r="H33" s="7">
        <v>476649</v>
      </c>
      <c r="I33" s="5">
        <v>975000</v>
      </c>
      <c r="J33" s="22" t="s">
        <v>14</v>
      </c>
    </row>
    <row r="34" spans="1:10" ht="12.75">
      <c r="A34" s="3">
        <v>2016</v>
      </c>
      <c r="B34" s="40">
        <v>1865122</v>
      </c>
      <c r="C34" s="31">
        <v>1365178</v>
      </c>
      <c r="D34" s="6">
        <f t="shared" si="0"/>
        <v>499944</v>
      </c>
      <c r="E34" s="6">
        <v>82521653</v>
      </c>
      <c r="F34" s="6">
        <f>F35*0.943</f>
        <v>9995800</v>
      </c>
      <c r="G34" s="7">
        <v>18443000</v>
      </c>
      <c r="H34" s="7">
        <v>745545</v>
      </c>
      <c r="I34" s="5">
        <v>728000</v>
      </c>
      <c r="J34" s="22" t="s">
        <v>15</v>
      </c>
    </row>
    <row r="35" spans="1:10" ht="12.75">
      <c r="A35" s="3">
        <v>2017</v>
      </c>
      <c r="B35" s="40">
        <v>1550721</v>
      </c>
      <c r="C35" s="31">
        <v>1134641</v>
      </c>
      <c r="D35" s="6">
        <f>B35-C35</f>
        <v>416080</v>
      </c>
      <c r="E35" s="6">
        <v>82792351</v>
      </c>
      <c r="F35" s="6">
        <v>10600000</v>
      </c>
      <c r="G35" s="7">
        <v>19258000</v>
      </c>
      <c r="H35" s="7">
        <v>222683</v>
      </c>
      <c r="I35" s="20">
        <v>485000</v>
      </c>
      <c r="J35" s="21">
        <v>1894724</v>
      </c>
    </row>
    <row r="36" spans="1:10" ht="12.75">
      <c r="A36" s="3">
        <v>2018</v>
      </c>
      <c r="B36" s="40">
        <v>1585112</v>
      </c>
      <c r="C36" s="31">
        <v>1185432</v>
      </c>
      <c r="D36" s="6">
        <f>B36-C36</f>
        <v>399680</v>
      </c>
      <c r="E36" s="6">
        <v>83019213</v>
      </c>
      <c r="F36" s="6">
        <v>10915455</v>
      </c>
      <c r="G36" s="7">
        <v>20800000</v>
      </c>
      <c r="H36" s="7">
        <v>185853</v>
      </c>
      <c r="I36" s="20"/>
      <c r="J36" s="21"/>
    </row>
    <row r="37" spans="1:10" ht="12.75">
      <c r="A37" s="3">
        <v>2019</v>
      </c>
      <c r="B37" s="40">
        <v>1558612</v>
      </c>
      <c r="C37" s="31">
        <v>1231552</v>
      </c>
      <c r="D37" s="6">
        <f>B37-C37</f>
        <v>327060</v>
      </c>
      <c r="E37" s="6">
        <v>83166711</v>
      </c>
      <c r="F37" s="6">
        <v>11228000</v>
      </c>
      <c r="G37" s="7">
        <v>21246000</v>
      </c>
      <c r="H37" s="7">
        <v>165938</v>
      </c>
      <c r="I37" s="20"/>
      <c r="J37" s="21"/>
    </row>
    <row r="38" spans="1:10" ht="12.75">
      <c r="A38" s="3">
        <v>2020</v>
      </c>
      <c r="B38" s="40">
        <v>1186702</v>
      </c>
      <c r="C38" s="30">
        <v>966451</v>
      </c>
      <c r="D38" s="6">
        <v>220251</v>
      </c>
      <c r="E38" s="6">
        <v>83155031</v>
      </c>
      <c r="F38" s="6">
        <v>11400000</v>
      </c>
      <c r="G38" s="7">
        <v>21885000</v>
      </c>
      <c r="H38" s="7">
        <v>122000</v>
      </c>
      <c r="I38" s="20"/>
      <c r="J38" s="21"/>
    </row>
    <row r="39" spans="1:10" ht="12.75">
      <c r="A39" s="3">
        <v>2021</v>
      </c>
      <c r="B39" s="40">
        <v>1323000</v>
      </c>
      <c r="C39" s="30">
        <v>994303</v>
      </c>
      <c r="D39" s="6">
        <v>329163</v>
      </c>
      <c r="E39" s="6">
        <v>83237124</v>
      </c>
      <c r="F39" s="6">
        <v>11817790</v>
      </c>
      <c r="G39" s="7">
        <v>22311000</v>
      </c>
      <c r="H39" s="7"/>
      <c r="I39" s="20"/>
      <c r="J39" s="21"/>
    </row>
    <row r="40" spans="1:10" ht="14.4" thickBot="1">
      <c r="A40" s="3">
        <v>2022</v>
      </c>
      <c r="B40" s="40"/>
      <c r="C40" s="30"/>
      <c r="D40" s="6"/>
      <c r="E40" s="6">
        <v>84270625</v>
      </c>
      <c r="F40" s="6"/>
      <c r="H40" s="7"/>
      <c r="I40" s="20"/>
      <c r="J40" s="21"/>
    </row>
    <row r="41" spans="1:10" ht="19.5" customHeight="1" thickBot="1">
      <c r="A41" s="26" t="s">
        <v>33</v>
      </c>
      <c r="B41" s="19">
        <f>SUM(B30:B39)</f>
        <v>14978376</v>
      </c>
      <c r="C41" s="29">
        <f>SUM(C30:C39)</f>
        <v>10299227</v>
      </c>
      <c r="D41" s="42">
        <f>SUM(D31:D40)</f>
        <v>4310670</v>
      </c>
      <c r="E41" s="38">
        <f>E40-E30</f>
        <v>3746625</v>
      </c>
      <c r="F41" s="45" t="s">
        <v>8</v>
      </c>
      <c r="G41" s="32">
        <f>G37-G30</f>
        <v>5970000</v>
      </c>
      <c r="H41" s="15">
        <f>SUM(H29:H37)</f>
        <v>2257523</v>
      </c>
      <c r="I41" s="25"/>
      <c r="J41" s="18" t="s">
        <v>29</v>
      </c>
    </row>
    <row r="42" spans="2:7" ht="12.75">
      <c r="B42" s="22" t="s">
        <v>32</v>
      </c>
      <c r="C42" s="36" t="s">
        <v>32</v>
      </c>
      <c r="D42" s="37" t="s">
        <v>32</v>
      </c>
      <c r="E42" s="37" t="s">
        <v>32</v>
      </c>
      <c r="F42" s="27"/>
      <c r="G42" s="23">
        <f>G37/E30</f>
        <v>0.26384680343748446</v>
      </c>
    </row>
    <row r="43" spans="2:10" ht="15.6">
      <c r="B43" s="22" t="s">
        <v>0</v>
      </c>
      <c r="C43" s="36" t="s">
        <v>1</v>
      </c>
      <c r="D43" s="13" t="s">
        <v>20</v>
      </c>
      <c r="E43" s="28" t="s">
        <v>28</v>
      </c>
      <c r="F43" s="28"/>
      <c r="G43" s="6"/>
      <c r="H43" s="33">
        <f>E41/8</f>
        <v>468328.125</v>
      </c>
      <c r="I43" s="43" t="s">
        <v>21</v>
      </c>
      <c r="J43" s="34">
        <f>H43/E29</f>
        <v>0.005830197751717957</v>
      </c>
    </row>
    <row r="44" spans="1:9" ht="15.6">
      <c r="A44" s="35" t="s">
        <v>30</v>
      </c>
      <c r="B44" s="6">
        <f>SUM(B24:B38)+800000</f>
        <v>18957738</v>
      </c>
      <c r="C44" s="44">
        <f>SUM(C24:C38)+600000</f>
        <v>14002101</v>
      </c>
      <c r="H44" s="33">
        <f>H43/12</f>
        <v>39027.34375</v>
      </c>
      <c r="I44" s="43" t="s">
        <v>22</v>
      </c>
    </row>
    <row r="45" spans="1:9" ht="15.6">
      <c r="A45" s="35" t="s">
        <v>31</v>
      </c>
      <c r="B45" s="6">
        <f>SUM(B33:B38)+800000</f>
        <v>10683223</v>
      </c>
      <c r="C45" s="6">
        <f aca="true" t="shared" si="1" ref="C45:D45">SUM(C33:C38)+800000</f>
        <v>7680806</v>
      </c>
      <c r="D45" s="6">
        <f t="shared" si="1"/>
        <v>3802417</v>
      </c>
      <c r="H45" s="33">
        <f>H43/52.35</f>
        <v>8946.095988538682</v>
      </c>
      <c r="I45" s="43" t="s">
        <v>23</v>
      </c>
    </row>
    <row r="46" spans="8:9" ht="15.6">
      <c r="H46" s="33">
        <f>H43/365</f>
        <v>1283.0907534246576</v>
      </c>
      <c r="I46" s="43" t="s">
        <v>24</v>
      </c>
    </row>
    <row r="47" spans="8:9" ht="15.6">
      <c r="H47" s="33">
        <f>H46/24</f>
        <v>53.4621147260274</v>
      </c>
      <c r="I47" s="43" t="s">
        <v>25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 Kuenstle</dc:creator>
  <cp:keywords/>
  <dc:description/>
  <cp:lastModifiedBy>Künstle</cp:lastModifiedBy>
  <cp:lastPrinted>2021-01-14T14:55:44Z</cp:lastPrinted>
  <dcterms:created xsi:type="dcterms:W3CDTF">2018-03-12T18:07:58Z</dcterms:created>
  <dcterms:modified xsi:type="dcterms:W3CDTF">2023-01-25T21:55:53Z</dcterms:modified>
  <cp:category/>
  <cp:version/>
  <cp:contentType/>
  <cp:contentStatus/>
</cp:coreProperties>
</file>